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5" yWindow="32760" windowWidth="15135" windowHeight="8190" tabRatio="612" activeTab="1"/>
  </bookViews>
  <sheets>
    <sheet name="บัญชีสรุปครุภัณฑ์ ผด.01-1" sheetId="1" r:id="rId1"/>
    <sheet name="บัญชีสรุปโครงการ ผด.01 " sheetId="2" r:id="rId2"/>
  </sheets>
  <definedNames/>
  <calcPr fullCalcOnLoad="1"/>
</workbook>
</file>

<file path=xl/sharedStrings.xml><?xml version="1.0" encoding="utf-8"?>
<sst xmlns="http://schemas.openxmlformats.org/spreadsheetml/2006/main" count="122" uniqueCount="61">
  <si>
    <t>รวม</t>
  </si>
  <si>
    <t>รวมทั้งสิ้น</t>
  </si>
  <si>
    <t>ยุทธศาสตร์/แผนงาน</t>
  </si>
  <si>
    <t>จำนวนโครงการที่ดำเนินการ</t>
  </si>
  <si>
    <t>จำนวนงบประมาณ</t>
  </si>
  <si>
    <t>คิดเป็นร้อยละของงบประมาณทั้งหมด</t>
  </si>
  <si>
    <t>หน่วยงานรับผิดชอบหลัก</t>
  </si>
  <si>
    <t>คิดเป็นร้อยละของโครงการทั้งหมด</t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</si>
  <si>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แผนงานสังคมสงเคราะห์  :  งานสวัสดิการสังคมและสังคมสงเคราะห์</t>
    </r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</si>
  <si>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แผนงานงบกลาง  :  งานงบกลาง</t>
    </r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</si>
  <si>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แผนงานสาธารณสุข  :  งานบริหารทั่วไปเกี่ยวกับสาธารณสุข</t>
    </r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</si>
  <si>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แผนงานการศึกษา  :  งานระดับก่อนวัยเรียนและประถมศึกษา</t>
    </r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</si>
  <si>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แผนงานเคหะและชุมชน  :  งานไฟฟ้าถนน</t>
    </r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</si>
  <si>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แผนงานบริหารทั่วไป  :  งานบริหารงานคลัง</t>
    </r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</si>
  <si>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แผนงานการรักษาความสงบภายใน  :  งานบริหารทั่วไปเกี่ยวกับการรักษาความสงบภายใน</t>
    </r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</si>
  <si>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แผนงานการรักษาความสงบภายใน  :  งานป้องกันภัยฝ่ายพลเรือนและระงับอัคคีภัย</t>
    </r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</si>
  <si>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แผนงานบริหารทั่วไป  :  งานบริหารทั่วไป</t>
    </r>
  </si>
  <si>
    <t>รวมทั้งสิน</t>
  </si>
  <si>
    <t>กองคลัง</t>
  </si>
  <si>
    <t>กองการศึกษา</t>
  </si>
  <si>
    <t>กองสวัสดิการสังคม</t>
  </si>
  <si>
    <t>กองช่าง</t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</si>
  <si>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แผนงานอุตสาหกรรมและการโยธา  :  งานก่อสร้างโครงสร้างพื้นฐาน</t>
    </r>
  </si>
  <si>
    <t>ข. ยุทธศาสตร์การพัฒนาขององค์กรปกครองส่วนท้องถิ่นในเขตจังหวัดชัยภูมิ</t>
  </si>
  <si>
    <t xml:space="preserve">    การพัฒนาบริการภาครัฐ ภายใต้หลักธรรมภิบาล</t>
  </si>
  <si>
    <t xml:space="preserve">ยุทธศาสตร์การพัฒนาขององค์การบริหารส่วนตำบลหลุบคา ที่  ๔    </t>
  </si>
  <si>
    <t xml:space="preserve">    การพัฒนาด้านบริหารกิจการบ้านเมืองที่ดี</t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</si>
  <si>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แผนงานการเกษตร  :  งานส่งเสริมการเกษตร</t>
    </r>
  </si>
  <si>
    <t>สำนักปลัด</t>
  </si>
  <si>
    <t>กองส่งเสริมการเกษตร</t>
  </si>
  <si>
    <t>กองส่งเสริมการเกษตร/</t>
  </si>
  <si>
    <t>ก. ยุทธศาสตร์จังหวัดที่  ๖  การพัฒนาการบริหารภาครัฐ</t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</si>
  <si>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แผนงานการศึกษา  :  งานก่อสร้างโครงสร้างพื้นฐาน</t>
    </r>
  </si>
  <si>
    <t>ก. ยุทธศาสตร์จังหวัดที่  ๔  การเสริมสร้างความปลอดภัยในชีวิตและทรัพย์สิน</t>
  </si>
  <si>
    <t xml:space="preserve">    ด้านการพัฒนาบริการภาครัฐ ภายใต้หลักธรรมภิบาล</t>
  </si>
  <si>
    <t xml:space="preserve">    ด้านการพัฒนาการศึกษาและศักยภาพพลเมือง</t>
  </si>
  <si>
    <t xml:space="preserve">ยุทธศาสตร์การพัฒนาขององค์การบริหารส่วนตำบลหลุบคา ที่  ๑    </t>
  </si>
  <si>
    <t xml:space="preserve">    การพัฒนาทรัพยากรมนุษย์และสังคม</t>
  </si>
  <si>
    <t>ก. ยุทธศาสตร์จังหวัดที่  ๒  การพัฒนาด้านทรัพยากรมนุษย์และสังคม</t>
  </si>
  <si>
    <t xml:space="preserve">    ด้านการพัฒนาเมืองและชุมชน</t>
  </si>
  <si>
    <t xml:space="preserve">ยุทธศาสตร์การพัฒนาขององค์การบริหารส่วนตำบลหลุบคา ที่  ๑   </t>
  </si>
  <si>
    <t xml:space="preserve">    การพัฒนาด้านทรัพยากรมนุษย์และสังคม</t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</si>
  <si>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แผนงานสร้างความเข้มแข็งของชุมชน  :  งานส่งเสริมและสนับสนุนความเข้มแข็งชุมชน</t>
    </r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</si>
  <si>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แผนงานศาสนาวัฒนธรรมและนันทนาการ  :  งานกีฬาและนันทนาการ</t>
    </r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</si>
  <si>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แผนงานศาสนาวัฒนธรรมและนันทนาการ  :  งานศาสนาวัฒนธรรมท้องถิ่น</t>
    </r>
  </si>
  <si>
    <t>กองสวัสดิการสังคม/</t>
  </si>
  <si>
    <t xml:space="preserve">    ด้านการพัฒนาบริการภาครัฐ ภายใต้หลักธรรมาภิบาล</t>
  </si>
  <si>
    <t xml:space="preserve">ยุทธศาสตร์การพัฒนาขององค์การบริหารส่วนตำบลหลุบคา ที่  ๕   </t>
  </si>
  <si>
    <t xml:space="preserve">    การพัฒนาด้านโครงสร้างพื้นฐาน</t>
  </si>
  <si>
    <t>ก. ยุทธศาสตร์จังหวัดที่  ๒  การพัฒนาคนและสังคมที่มีคุณภาพ</t>
  </si>
  <si>
    <t xml:space="preserve">    ด้านการพัฒนาศักยภาพพลเมือง</t>
  </si>
  <si>
    <t xml:space="preserve">ยุทธศาสตร์การพัฒนาขององค์การบริหารส่วนตำบลหลุบคา ที่  ๒  </t>
  </si>
  <si>
    <t xml:space="preserve">    การพัฒนาด้านเศรษฐกิจชุมชนและแก้ไขปัญหาความยากจน</t>
  </si>
  <si>
    <t>ก. ยุทธศาสตร์จังหวัดที่  ๓  การบริหารจัดการทรัพยากรธรรมชาติและสิ่งแวดล้อม</t>
  </si>
  <si>
    <t xml:space="preserve">    ด้านการจัดการทรัพยากรธรรมชาติและสิ่งแวดล้อม</t>
  </si>
  <si>
    <t xml:space="preserve">ยุทธศาสตร์การพัฒนาขององค์การบริหารส่วนตำบลหลุบคา ที่  ๓  </t>
  </si>
  <si>
    <t xml:space="preserve">    การจัดการทรัพยากรธรรมชาติและสิ่งแวดล้อม</t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</si>
  <si>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แผนงานการเกษตร  :  งานอนุรักษ์แหล่งน้ำและป่าไม้</t>
    </r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</si>
  <si>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แผนงานเคหะและชุมชน  :  งานกำจัดขยะมูลฝอยและสิ่งแวดล้อม</t>
    </r>
  </si>
  <si>
    <r>
      <rPr>
        <b/>
        <sz val="14"/>
        <color indexed="8"/>
        <rFont val="Wingdings"/>
        <family val="0"/>
      </rPr>
      <t>è</t>
    </r>
    <r>
      <rPr>
        <b/>
        <sz val="14"/>
        <color indexed="8"/>
        <rFont val="TH SarabunPSK"/>
        <family val="2"/>
      </rPr>
      <t xml:space="preserve"> แผนงานเคหะและชุมชน  :  งานบำบัดน้ำเสีย</t>
    </r>
  </si>
  <si>
    <t xml:space="preserve"> 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</si>
</sst>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\t&quot;р.&quot;#,##0_);\(\t&quot;р.&quot;#,##0\)"/>
    <numFmt numFmtId="212" formatCode="\t&quot;р.&quot;#,##0_);[Red]\(\t&quot;р.&quot;#,##0\)"/>
    <numFmt numFmtId="213" formatCode="\t&quot;р.&quot;#,##0.00_);\(\t&quot;р.&quot;#,##0.00\)"/>
    <numFmt numFmtId="214" formatCode="\t&quot;р.&quot;#,##0.00_);[Red]\(\t&quot;р.&quot;#,##0.00\)"/>
    <numFmt numFmtId="215" formatCode="_-* #,##0.0_-;\-* #,##0.0_-;_-* &quot;-&quot;??_-;_-@_-"/>
    <numFmt numFmtId="216" formatCode="_-* #,##0_-;\-* #,##0_-;_-* &quot;-&quot;??_-;_-@_-"/>
    <numFmt numFmtId="217" formatCode="0.0"/>
    <numFmt numFmtId="218" formatCode="_-* #,##0.000_-;\-* #,##0.000_-;_-* &quot;-&quot;??_-;_-@_-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_-* #,##0.0000_-;\-* #,##0.0000_-;_-* &quot;-&quot;??_-;_-@_-"/>
    <numFmt numFmtId="224" formatCode="_-* #,##0.0_-;\-* #,##0.0_-;_-* &quot;-&quot;?_-;_-@_-"/>
    <numFmt numFmtId="225" formatCode="#,##0.0_ ;\-#,##0.0\ "/>
    <numFmt numFmtId="226" formatCode="[$-1070000]d/m/yy;@"/>
    <numFmt numFmtId="227" formatCode="#,##0;[Red]#,##0"/>
    <numFmt numFmtId="228" formatCode="[&lt;=99999999][$-D000000]0\-####\-####;[$-D000000]#\-####\-####"/>
    <numFmt numFmtId="229" formatCode="0.000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0;[Red]0"/>
    <numFmt numFmtId="234" formatCode="t0.0"/>
    <numFmt numFmtId="235" formatCode="t#,##0.0"/>
  </numFmts>
  <fonts count="44">
    <font>
      <sz val="14"/>
      <name val="Cordia New"/>
      <family val="0"/>
    </font>
    <font>
      <u val="single"/>
      <sz val="11.2"/>
      <color indexed="12"/>
      <name val="Cordia New"/>
      <family val="2"/>
    </font>
    <font>
      <u val="single"/>
      <sz val="11.2"/>
      <color indexed="36"/>
      <name val="Cordia New"/>
      <family val="2"/>
    </font>
    <font>
      <b/>
      <sz val="14"/>
      <color indexed="8"/>
      <name val="Wingdings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56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18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2" applyNumberFormat="0" applyAlignment="0" applyProtection="0"/>
    <xf numFmtId="0" fontId="32" fillId="0" borderId="3" applyNumberFormat="0" applyFill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8" fillId="18" borderId="5" applyNumberFormat="0" applyAlignment="0" applyProtection="0"/>
    <xf numFmtId="0" fontId="0" fillId="29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59" fontId="43" fillId="0" borderId="10" xfId="0" applyNumberFormat="1" applyFont="1" applyBorder="1" applyAlignment="1">
      <alignment horizontal="center"/>
    </xf>
    <xf numFmtId="59" fontId="43" fillId="0" borderId="10" xfId="0" applyNumberFormat="1" applyFont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216" fontId="43" fillId="0" borderId="0" xfId="38" applyNumberFormat="1" applyFont="1" applyAlignment="1">
      <alignment horizontal="right"/>
    </xf>
    <xf numFmtId="216" fontId="43" fillId="0" borderId="0" xfId="38" applyNumberFormat="1" applyFont="1" applyAlignment="1">
      <alignment/>
    </xf>
    <xf numFmtId="61" fontId="43" fillId="0" borderId="10" xfId="0" applyNumberFormat="1" applyFont="1" applyBorder="1" applyAlignment="1">
      <alignment horizontal="right"/>
    </xf>
    <xf numFmtId="61" fontId="43" fillId="0" borderId="10" xfId="0" applyNumberFormat="1" applyFont="1" applyBorder="1" applyAlignment="1">
      <alignment horizontal="right" vertical="top"/>
    </xf>
    <xf numFmtId="61" fontId="43" fillId="0" borderId="10" xfId="38" applyNumberFormat="1" applyFont="1" applyBorder="1" applyAlignment="1">
      <alignment horizontal="right" vertical="top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right" vertical="top"/>
    </xf>
    <xf numFmtId="61" fontId="42" fillId="0" borderId="10" xfId="38" applyNumberFormat="1" applyFont="1" applyBorder="1" applyAlignment="1">
      <alignment horizontal="right" vertical="top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vertical="top"/>
    </xf>
    <xf numFmtId="61" fontId="42" fillId="0" borderId="10" xfId="38" applyNumberFormat="1" applyFont="1" applyBorder="1" applyAlignment="1">
      <alignment horizontal="center" vertical="top"/>
    </xf>
    <xf numFmtId="61" fontId="42" fillId="0" borderId="10" xfId="0" applyNumberFormat="1" applyFont="1" applyBorder="1" applyAlignment="1">
      <alignment horizontal="center"/>
    </xf>
    <xf numFmtId="62" fontId="43" fillId="0" borderId="1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 wrapText="1"/>
    </xf>
    <xf numFmtId="216" fontId="43" fillId="0" borderId="10" xfId="38" applyNumberFormat="1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16" fontId="42" fillId="0" borderId="10" xfId="38" applyNumberFormat="1" applyFont="1" applyBorder="1" applyAlignment="1">
      <alignment/>
    </xf>
    <xf numFmtId="62" fontId="42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center"/>
    </xf>
    <xf numFmtId="59" fontId="43" fillId="0" borderId="10" xfId="0" applyNumberFormat="1" applyFont="1" applyBorder="1" applyAlignment="1">
      <alignment horizontal="center" vertical="center"/>
    </xf>
    <xf numFmtId="62" fontId="43" fillId="0" borderId="10" xfId="0" applyNumberFormat="1" applyFont="1" applyBorder="1" applyAlignment="1">
      <alignment horizontal="center" vertical="center"/>
    </xf>
    <xf numFmtId="61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view="pageLayout" zoomScale="90" zoomScaleSheetLayoutView="91" zoomScalePageLayoutView="90" workbookViewId="0" topLeftCell="A1">
      <selection activeCell="C4" sqref="C4"/>
    </sheetView>
  </sheetViews>
  <sheetFormatPr defaultColWidth="4.7109375" defaultRowHeight="21.75"/>
  <cols>
    <col min="1" max="1" width="50.00390625" style="7" customWidth="1"/>
    <col min="2" max="2" width="9.421875" style="5" customWidth="1"/>
    <col min="3" max="3" width="9.00390625" style="8" customWidth="1"/>
    <col min="4" max="4" width="8.7109375" style="7" customWidth="1"/>
    <col min="5" max="5" width="8.8515625" style="6" customWidth="1"/>
    <col min="6" max="6" width="13.28125" style="9" customWidth="1"/>
    <col min="7" max="16384" width="4.7109375" style="1" customWidth="1"/>
  </cols>
  <sheetData>
    <row r="1" spans="1:6" ht="78" customHeight="1">
      <c r="A1" s="17" t="s">
        <v>2</v>
      </c>
      <c r="B1" s="2" t="s">
        <v>3</v>
      </c>
      <c r="C1" s="2" t="s">
        <v>7</v>
      </c>
      <c r="D1" s="2" t="s">
        <v>4</v>
      </c>
      <c r="E1" s="2" t="s">
        <v>5</v>
      </c>
      <c r="F1" s="2" t="s">
        <v>6</v>
      </c>
    </row>
    <row r="2" spans="1:6" ht="19.5" customHeight="1">
      <c r="A2" s="18" t="s">
        <v>31</v>
      </c>
      <c r="B2" s="13"/>
      <c r="C2" s="24"/>
      <c r="D2" s="14"/>
      <c r="E2" s="24"/>
      <c r="F2" s="21"/>
    </row>
    <row r="3" spans="1:6" ht="19.5" customHeight="1">
      <c r="A3" s="18" t="s">
        <v>23</v>
      </c>
      <c r="B3" s="13"/>
      <c r="C3" s="24"/>
      <c r="D3" s="14"/>
      <c r="E3" s="24"/>
      <c r="F3" s="21"/>
    </row>
    <row r="4" spans="1:6" ht="19.5" customHeight="1">
      <c r="A4" s="18" t="s">
        <v>24</v>
      </c>
      <c r="B4" s="13"/>
      <c r="C4" s="24"/>
      <c r="D4" s="14"/>
      <c r="E4" s="24"/>
      <c r="F4" s="21"/>
    </row>
    <row r="5" spans="1:6" ht="19.5" customHeight="1">
      <c r="A5" s="27" t="s">
        <v>25</v>
      </c>
      <c r="B5" s="13"/>
      <c r="C5" s="24"/>
      <c r="D5" s="14"/>
      <c r="E5" s="24"/>
      <c r="F5" s="21"/>
    </row>
    <row r="6" spans="1:6" ht="19.5" customHeight="1">
      <c r="A6" s="27" t="s">
        <v>26</v>
      </c>
      <c r="B6" s="13"/>
      <c r="C6" s="24"/>
      <c r="D6" s="14"/>
      <c r="E6" s="24"/>
      <c r="F6" s="21"/>
    </row>
    <row r="7" spans="1:6" ht="19.5" customHeight="1">
      <c r="A7" s="19" t="s">
        <v>16</v>
      </c>
      <c r="B7" s="4">
        <v>7</v>
      </c>
      <c r="C7" s="24">
        <f>(B7/14)*100</f>
        <v>50</v>
      </c>
      <c r="D7" s="11">
        <v>1324700</v>
      </c>
      <c r="E7" s="24">
        <f>(D7/1458500)*100</f>
        <v>90.82619129242372</v>
      </c>
      <c r="F7" s="25" t="s">
        <v>28</v>
      </c>
    </row>
    <row r="8" spans="1:6" ht="19.5" customHeight="1">
      <c r="A8" s="19" t="s">
        <v>13</v>
      </c>
      <c r="B8" s="4">
        <v>1</v>
      </c>
      <c r="C8" s="24">
        <f aca="true" t="shared" si="0" ref="C8:C13">(B8/14)*100</f>
        <v>7.142857142857142</v>
      </c>
      <c r="D8" s="11">
        <v>22000</v>
      </c>
      <c r="E8" s="24">
        <f aca="true" t="shared" si="1" ref="E8:E13">(D8/1458500)*100</f>
        <v>1.5083990401097016</v>
      </c>
      <c r="F8" s="4" t="s">
        <v>18</v>
      </c>
    </row>
    <row r="9" spans="1:6" ht="19.5" customHeight="1">
      <c r="A9" s="19" t="s">
        <v>14</v>
      </c>
      <c r="B9" s="4">
        <v>4</v>
      </c>
      <c r="C9" s="24">
        <f t="shared" si="0"/>
        <v>28.57142857142857</v>
      </c>
      <c r="D9" s="12">
        <v>30300</v>
      </c>
      <c r="E9" s="24">
        <f t="shared" si="1"/>
        <v>2.077476859787453</v>
      </c>
      <c r="F9" s="28" t="s">
        <v>28</v>
      </c>
    </row>
    <row r="10" spans="1:6" ht="19.5" customHeight="1">
      <c r="A10" s="19" t="s">
        <v>15</v>
      </c>
      <c r="B10" s="4">
        <v>1</v>
      </c>
      <c r="C10" s="24">
        <f t="shared" si="0"/>
        <v>7.142857142857142</v>
      </c>
      <c r="D10" s="10">
        <v>37500</v>
      </c>
      <c r="E10" s="24">
        <f t="shared" si="1"/>
        <v>2.571134727459719</v>
      </c>
      <c r="F10" s="26" t="s">
        <v>28</v>
      </c>
    </row>
    <row r="11" spans="1:6" ht="19.5" customHeight="1">
      <c r="A11" s="19" t="s">
        <v>27</v>
      </c>
      <c r="B11" s="3">
        <v>1</v>
      </c>
      <c r="C11" s="24">
        <f t="shared" si="0"/>
        <v>7.142857142857142</v>
      </c>
      <c r="D11" s="10">
        <v>44000</v>
      </c>
      <c r="E11" s="24">
        <f t="shared" si="1"/>
        <v>3.016798080219403</v>
      </c>
      <c r="F11" s="26" t="s">
        <v>30</v>
      </c>
    </row>
    <row r="12" spans="1:6" ht="19.5" customHeight="1">
      <c r="A12" s="19"/>
      <c r="B12" s="3"/>
      <c r="C12" s="24"/>
      <c r="D12" s="10"/>
      <c r="E12" s="24"/>
      <c r="F12" s="26" t="s">
        <v>19</v>
      </c>
    </row>
    <row r="13" spans="1:6" ht="19.5" customHeight="1">
      <c r="A13" s="20" t="s">
        <v>17</v>
      </c>
      <c r="B13" s="22">
        <f>SUM(B7:B11)</f>
        <v>14</v>
      </c>
      <c r="C13" s="31">
        <f t="shared" si="0"/>
        <v>100</v>
      </c>
      <c r="D13" s="15">
        <f>SUM(D7:D11)</f>
        <v>1458500</v>
      </c>
      <c r="E13" s="31">
        <f t="shared" si="1"/>
        <v>100</v>
      </c>
      <c r="F13" s="4"/>
    </row>
  </sheetData>
  <sheetProtection/>
  <printOptions/>
  <pageMargins left="0.3937007874015748" right="0.3937007874015748" top="1.8171296296296295" bottom="0.3937007874015748" header="0.5905511811023623" footer="0"/>
  <pageSetup firstPageNumber="77" useFirstPageNumber="1" horizontalDpi="300" verticalDpi="300" orientation="landscape" paperSize="9" r:id="rId1"/>
  <headerFooter>
    <oddHeader>&amp;C&amp;"TH SarabunIT๙,ตัวหนา"&amp;16สรุปบัญชีครุภัณฑ์/งบประมาณ
แผนการดำเนินงาน  ประจำปีงบประมาณ พ.ศ. ๒๕๖4
ขององค์การบริหารส่วนตำบลหลุบคา&amp;R&amp;"TH SarabunIT๙,ตัวหนา"&amp;16&amp;K01+000แบบ ผด.๐๑/๑</oddHeader>
    <oddFooter>&amp;C&amp;"TH SarabunIT๙,ธรรมดา"&amp;16 ๗๖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Layout" workbookViewId="0" topLeftCell="A1">
      <selection activeCell="A72" sqref="A72:F72"/>
    </sheetView>
  </sheetViews>
  <sheetFormatPr defaultColWidth="4.7109375" defaultRowHeight="21.75"/>
  <cols>
    <col min="1" max="1" width="71.57421875" style="7" customWidth="1"/>
    <col min="2" max="2" width="15.8515625" style="5" customWidth="1"/>
    <col min="3" max="3" width="14.140625" style="8" customWidth="1"/>
    <col min="4" max="4" width="15.7109375" style="7" customWidth="1"/>
    <col min="5" max="5" width="15.8515625" style="6" customWidth="1"/>
    <col min="6" max="6" width="18.28125" style="9" customWidth="1"/>
    <col min="7" max="16384" width="4.7109375" style="1" customWidth="1"/>
  </cols>
  <sheetData>
    <row r="1" spans="1:6" ht="78" customHeight="1">
      <c r="A1" s="17" t="s">
        <v>2</v>
      </c>
      <c r="B1" s="2" t="s">
        <v>3</v>
      </c>
      <c r="C1" s="2" t="s">
        <v>7</v>
      </c>
      <c r="D1" s="2" t="s">
        <v>4</v>
      </c>
      <c r="E1" s="2" t="s">
        <v>5</v>
      </c>
      <c r="F1" s="2" t="s">
        <v>6</v>
      </c>
    </row>
    <row r="2" spans="1:6" ht="19.5" customHeight="1">
      <c r="A2" s="18" t="s">
        <v>31</v>
      </c>
      <c r="B2" s="13"/>
      <c r="C2" s="24"/>
      <c r="D2" s="14"/>
      <c r="E2" s="24"/>
      <c r="F2" s="21"/>
    </row>
    <row r="3" spans="1:6" ht="19.5" customHeight="1">
      <c r="A3" s="18" t="s">
        <v>23</v>
      </c>
      <c r="B3" s="13"/>
      <c r="C3" s="24"/>
      <c r="D3" s="14"/>
      <c r="E3" s="24"/>
      <c r="F3" s="21"/>
    </row>
    <row r="4" spans="1:6" ht="19.5" customHeight="1">
      <c r="A4" s="18" t="s">
        <v>34</v>
      </c>
      <c r="B4" s="13"/>
      <c r="C4" s="24"/>
      <c r="D4" s="14"/>
      <c r="E4" s="24"/>
      <c r="F4" s="21"/>
    </row>
    <row r="5" spans="1:6" ht="19.5" customHeight="1">
      <c r="A5" s="27" t="s">
        <v>25</v>
      </c>
      <c r="B5" s="13"/>
      <c r="C5" s="24"/>
      <c r="D5" s="14"/>
      <c r="E5" s="24"/>
      <c r="F5" s="21"/>
    </row>
    <row r="6" spans="1:6" ht="19.5" customHeight="1">
      <c r="A6" s="27" t="s">
        <v>26</v>
      </c>
      <c r="B6" s="13"/>
      <c r="C6" s="24"/>
      <c r="D6" s="14"/>
      <c r="E6" s="24"/>
      <c r="F6" s="21"/>
    </row>
    <row r="7" spans="1:6" ht="19.5" customHeight="1">
      <c r="A7" s="19" t="s">
        <v>16</v>
      </c>
      <c r="B7" s="4">
        <v>6</v>
      </c>
      <c r="C7" s="24">
        <f>(B7/77)*100</f>
        <v>7.792207792207792</v>
      </c>
      <c r="D7" s="11">
        <v>705000</v>
      </c>
      <c r="E7" s="24">
        <f>(D7/24752593)*100</f>
        <v>2.8481864506074173</v>
      </c>
      <c r="F7" s="25" t="s">
        <v>28</v>
      </c>
    </row>
    <row r="8" spans="1:6" ht="19.5" customHeight="1">
      <c r="A8" s="19" t="s">
        <v>13</v>
      </c>
      <c r="B8" s="4">
        <v>1</v>
      </c>
      <c r="C8" s="24">
        <f>(B8/77)*100</f>
        <v>1.2987012987012987</v>
      </c>
      <c r="D8" s="11">
        <v>150000</v>
      </c>
      <c r="E8" s="24">
        <f>(D8/24752593)*100</f>
        <v>0.6059971171505143</v>
      </c>
      <c r="F8" s="4" t="s">
        <v>18</v>
      </c>
    </row>
    <row r="9" spans="1:6" ht="19.5" customHeight="1">
      <c r="A9" s="19" t="s">
        <v>32</v>
      </c>
      <c r="B9" s="4">
        <v>1</v>
      </c>
      <c r="C9" s="24">
        <f>(B9/77)*100</f>
        <v>1.2987012987012987</v>
      </c>
      <c r="D9" s="12">
        <v>100000</v>
      </c>
      <c r="E9" s="24">
        <f>(D9/24752593)*100</f>
        <v>0.4039980781003429</v>
      </c>
      <c r="F9" s="28" t="s">
        <v>19</v>
      </c>
    </row>
    <row r="10" spans="1:6" ht="19.5" customHeight="1">
      <c r="A10" s="20" t="s">
        <v>0</v>
      </c>
      <c r="B10" s="22">
        <f>SUM(B7:B9)</f>
        <v>8</v>
      </c>
      <c r="C10" s="31">
        <f>(B10/77)*100</f>
        <v>10.38961038961039</v>
      </c>
      <c r="D10" s="15">
        <f>SUM(D7:D9)</f>
        <v>955000</v>
      </c>
      <c r="E10" s="31">
        <f>(D10/24752593)*100</f>
        <v>3.8581816458582745</v>
      </c>
      <c r="F10" s="4"/>
    </row>
    <row r="11" spans="1:6" ht="18.75">
      <c r="A11" s="18" t="s">
        <v>33</v>
      </c>
      <c r="B11" s="13"/>
      <c r="C11" s="24"/>
      <c r="D11" s="14"/>
      <c r="E11" s="24"/>
      <c r="F11" s="21"/>
    </row>
    <row r="12" spans="1:6" ht="18.75">
      <c r="A12" s="18" t="s">
        <v>23</v>
      </c>
      <c r="B12" s="13"/>
      <c r="C12" s="24"/>
      <c r="D12" s="14"/>
      <c r="E12" s="24"/>
      <c r="F12" s="21"/>
    </row>
    <row r="13" spans="1:6" ht="18.75">
      <c r="A13" s="18" t="s">
        <v>35</v>
      </c>
      <c r="B13" s="13"/>
      <c r="C13" s="24"/>
      <c r="D13" s="14"/>
      <c r="E13" s="24"/>
      <c r="F13" s="21"/>
    </row>
    <row r="14" spans="1:6" ht="18.75">
      <c r="A14" s="27" t="s">
        <v>36</v>
      </c>
      <c r="B14" s="13"/>
      <c r="C14" s="24"/>
      <c r="D14" s="14"/>
      <c r="E14" s="24"/>
      <c r="F14" s="21"/>
    </row>
    <row r="15" spans="1:6" ht="18.75">
      <c r="A15" s="27" t="s">
        <v>37</v>
      </c>
      <c r="B15" s="13"/>
      <c r="C15" s="24"/>
      <c r="D15" s="14"/>
      <c r="E15" s="24"/>
      <c r="F15" s="21"/>
    </row>
    <row r="16" spans="1:6" ht="18.75">
      <c r="A16" s="19" t="s">
        <v>14</v>
      </c>
      <c r="B16" s="4">
        <v>2</v>
      </c>
      <c r="C16" s="24">
        <f>(B16/77)*100</f>
        <v>2.5974025974025974</v>
      </c>
      <c r="D16" s="11">
        <v>120000</v>
      </c>
      <c r="E16" s="24">
        <f>(D16/24752593)*100</f>
        <v>0.4847976937204114</v>
      </c>
      <c r="F16" s="25" t="s">
        <v>28</v>
      </c>
    </row>
    <row r="17" spans="1:6" ht="18.75">
      <c r="A17" s="19" t="s">
        <v>15</v>
      </c>
      <c r="B17" s="4">
        <v>3</v>
      </c>
      <c r="C17" s="24">
        <f>(B17/77)*100</f>
        <v>3.896103896103896</v>
      </c>
      <c r="D17" s="11">
        <v>110000</v>
      </c>
      <c r="E17" s="24">
        <f>(D17/24752593)*100</f>
        <v>0.4443978859103771</v>
      </c>
      <c r="F17" s="4" t="s">
        <v>28</v>
      </c>
    </row>
    <row r="18" spans="1:6" ht="18.75">
      <c r="A18" s="20" t="s">
        <v>0</v>
      </c>
      <c r="B18" s="22">
        <f>SUM(B16:B17)</f>
        <v>5</v>
      </c>
      <c r="C18" s="31">
        <f>(B18/77)*100</f>
        <v>6.493506493506493</v>
      </c>
      <c r="D18" s="15">
        <f>SUM(D16:D17)</f>
        <v>230000</v>
      </c>
      <c r="E18" s="31">
        <f>(D18/24752593)*100</f>
        <v>0.9291955796307885</v>
      </c>
      <c r="F18" s="4"/>
    </row>
    <row r="22" spans="1:6" ht="93.75">
      <c r="A22" s="17" t="s">
        <v>2</v>
      </c>
      <c r="B22" s="2" t="s">
        <v>3</v>
      </c>
      <c r="C22" s="2" t="s">
        <v>7</v>
      </c>
      <c r="D22" s="2" t="s">
        <v>4</v>
      </c>
      <c r="E22" s="2" t="s">
        <v>5</v>
      </c>
      <c r="F22" s="2" t="s">
        <v>6</v>
      </c>
    </row>
    <row r="23" spans="1:6" ht="18.75">
      <c r="A23" s="18" t="s">
        <v>38</v>
      </c>
      <c r="B23" s="13"/>
      <c r="C23" s="24"/>
      <c r="D23" s="14"/>
      <c r="E23" s="24"/>
      <c r="F23" s="21"/>
    </row>
    <row r="24" spans="1:6" ht="18.75">
      <c r="A24" s="18" t="s">
        <v>23</v>
      </c>
      <c r="B24" s="13"/>
      <c r="C24" s="24"/>
      <c r="D24" s="14"/>
      <c r="E24" s="24"/>
      <c r="F24" s="21"/>
    </row>
    <row r="25" spans="1:6" ht="18.75">
      <c r="A25" s="18" t="s">
        <v>39</v>
      </c>
      <c r="B25" s="13"/>
      <c r="C25" s="24"/>
      <c r="D25" s="14"/>
      <c r="E25" s="24"/>
      <c r="F25" s="21"/>
    </row>
    <row r="26" spans="1:6" ht="18.75">
      <c r="A26" s="27" t="s">
        <v>40</v>
      </c>
      <c r="B26" s="13"/>
      <c r="C26" s="24"/>
      <c r="D26" s="14"/>
      <c r="E26" s="24"/>
      <c r="F26" s="21"/>
    </row>
    <row r="27" spans="1:6" ht="18.75">
      <c r="A27" s="27" t="s">
        <v>41</v>
      </c>
      <c r="B27" s="13"/>
      <c r="C27" s="24"/>
      <c r="D27" s="14"/>
      <c r="E27" s="24"/>
      <c r="F27" s="21"/>
    </row>
    <row r="28" spans="1:6" ht="18.75">
      <c r="A28" s="19" t="s">
        <v>11</v>
      </c>
      <c r="B28" s="4">
        <v>8</v>
      </c>
      <c r="C28" s="24">
        <f>(B28/77)*100</f>
        <v>10.38961038961039</v>
      </c>
      <c r="D28" s="11">
        <v>3712793</v>
      </c>
      <c r="E28" s="24">
        <f aca="true" t="shared" si="0" ref="E28:E36">(D28/24752593)*100</f>
        <v>14.999612363844061</v>
      </c>
      <c r="F28" s="25" t="s">
        <v>19</v>
      </c>
    </row>
    <row r="29" spans="1:6" ht="18.75">
      <c r="A29" s="19" t="s">
        <v>10</v>
      </c>
      <c r="B29" s="4">
        <v>3</v>
      </c>
      <c r="C29" s="24">
        <f aca="true" t="shared" si="1" ref="C29:C36">(B29/77)*100</f>
        <v>3.896103896103896</v>
      </c>
      <c r="D29" s="11">
        <v>315000</v>
      </c>
      <c r="E29" s="24">
        <f t="shared" si="0"/>
        <v>1.27259394601608</v>
      </c>
      <c r="F29" s="4" t="s">
        <v>29</v>
      </c>
    </row>
    <row r="30" spans="1:6" ht="18.75">
      <c r="A30" s="19" t="s">
        <v>8</v>
      </c>
      <c r="B30" s="4">
        <v>1</v>
      </c>
      <c r="C30" s="24">
        <f t="shared" si="1"/>
        <v>1.2987012987012987</v>
      </c>
      <c r="D30" s="11">
        <v>230000</v>
      </c>
      <c r="E30" s="24">
        <f t="shared" si="0"/>
        <v>0.9291955796307885</v>
      </c>
      <c r="F30" s="4" t="s">
        <v>29</v>
      </c>
    </row>
    <row r="31" spans="1:6" ht="18.75">
      <c r="A31" s="19" t="s">
        <v>42</v>
      </c>
      <c r="B31" s="4">
        <v>3</v>
      </c>
      <c r="C31" s="24">
        <f t="shared" si="1"/>
        <v>3.896103896103896</v>
      </c>
      <c r="D31" s="11">
        <v>330000</v>
      </c>
      <c r="E31" s="24">
        <f t="shared" si="0"/>
        <v>1.3331936577311314</v>
      </c>
      <c r="F31" s="4" t="s">
        <v>20</v>
      </c>
    </row>
    <row r="32" spans="1:6" ht="18.75">
      <c r="A32" s="19" t="s">
        <v>43</v>
      </c>
      <c r="B32" s="4">
        <v>2</v>
      </c>
      <c r="C32" s="24">
        <f t="shared" si="1"/>
        <v>2.5974025974025974</v>
      </c>
      <c r="D32" s="11">
        <v>80000</v>
      </c>
      <c r="E32" s="24">
        <f t="shared" si="0"/>
        <v>0.3231984624802743</v>
      </c>
      <c r="F32" s="28" t="s">
        <v>19</v>
      </c>
    </row>
    <row r="33" spans="1:6" ht="18.75">
      <c r="A33" s="19" t="s">
        <v>44</v>
      </c>
      <c r="B33" s="4">
        <v>2</v>
      </c>
      <c r="C33" s="24">
        <f t="shared" si="1"/>
        <v>2.5974025974025974</v>
      </c>
      <c r="D33" s="11">
        <v>70000</v>
      </c>
      <c r="E33" s="24">
        <f t="shared" si="0"/>
        <v>0.28279865467024</v>
      </c>
      <c r="F33" s="28" t="s">
        <v>19</v>
      </c>
    </row>
    <row r="34" spans="1:6" ht="18.75">
      <c r="A34" s="19" t="s">
        <v>9</v>
      </c>
      <c r="B34" s="4">
        <v>4</v>
      </c>
      <c r="C34" s="24">
        <f t="shared" si="1"/>
        <v>5.194805194805195</v>
      </c>
      <c r="D34" s="12">
        <v>10754800</v>
      </c>
      <c r="E34" s="24">
        <f t="shared" si="0"/>
        <v>43.44918530353568</v>
      </c>
      <c r="F34" s="28" t="s">
        <v>45</v>
      </c>
    </row>
    <row r="35" spans="1:6" ht="18.75">
      <c r="A35" s="29"/>
      <c r="B35" s="29"/>
      <c r="C35" s="24"/>
      <c r="D35" s="29"/>
      <c r="E35" s="24"/>
      <c r="F35" s="28" t="s">
        <v>29</v>
      </c>
    </row>
    <row r="36" spans="1:6" ht="18.75">
      <c r="A36" s="20" t="s">
        <v>0</v>
      </c>
      <c r="B36" s="22">
        <f>SUM(B28:B34)</f>
        <v>23</v>
      </c>
      <c r="C36" s="31">
        <f t="shared" si="1"/>
        <v>29.87012987012987</v>
      </c>
      <c r="D36" s="15">
        <f>SUM(D28:D34)</f>
        <v>15492593</v>
      </c>
      <c r="E36" s="31">
        <f t="shared" si="0"/>
        <v>62.589777967908255</v>
      </c>
      <c r="F36" s="4"/>
    </row>
    <row r="43" spans="1:6" ht="93.75">
      <c r="A43" s="17" t="s">
        <v>2</v>
      </c>
      <c r="B43" s="2" t="s">
        <v>3</v>
      </c>
      <c r="C43" s="2" t="s">
        <v>7</v>
      </c>
      <c r="D43" s="2" t="s">
        <v>4</v>
      </c>
      <c r="E43" s="2" t="s">
        <v>5</v>
      </c>
      <c r="F43" s="2" t="s">
        <v>6</v>
      </c>
    </row>
    <row r="44" spans="1:6" ht="18.75">
      <c r="A44" s="18" t="s">
        <v>31</v>
      </c>
      <c r="B44" s="13"/>
      <c r="C44" s="24"/>
      <c r="D44" s="14"/>
      <c r="E44" s="24"/>
      <c r="F44" s="21"/>
    </row>
    <row r="45" spans="1:6" ht="18.75">
      <c r="A45" s="18" t="s">
        <v>23</v>
      </c>
      <c r="B45" s="13"/>
      <c r="C45" s="24"/>
      <c r="D45" s="14"/>
      <c r="E45" s="24"/>
      <c r="F45" s="21"/>
    </row>
    <row r="46" spans="1:6" ht="18.75">
      <c r="A46" s="18" t="s">
        <v>46</v>
      </c>
      <c r="B46" s="13"/>
      <c r="C46" s="24"/>
      <c r="D46" s="14"/>
      <c r="E46" s="24"/>
      <c r="F46" s="21"/>
    </row>
    <row r="47" spans="1:6" ht="18.75">
      <c r="A47" s="27" t="s">
        <v>47</v>
      </c>
      <c r="B47" s="13"/>
      <c r="C47" s="24"/>
      <c r="D47" s="14"/>
      <c r="E47" s="24"/>
      <c r="F47" s="21"/>
    </row>
    <row r="48" spans="1:6" ht="18.75">
      <c r="A48" s="27" t="s">
        <v>48</v>
      </c>
      <c r="B48" s="13"/>
      <c r="C48" s="24"/>
      <c r="D48" s="14"/>
      <c r="E48" s="24"/>
      <c r="F48" s="21"/>
    </row>
    <row r="49" spans="1:6" ht="18.75">
      <c r="A49" s="19" t="s">
        <v>12</v>
      </c>
      <c r="B49" s="4">
        <v>5</v>
      </c>
      <c r="C49" s="24">
        <f>(B49/77)*100</f>
        <v>6.493506493506493</v>
      </c>
      <c r="D49" s="11">
        <v>1070000</v>
      </c>
      <c r="E49" s="24">
        <f>(D49/24752593)*100</f>
        <v>4.322779435673669</v>
      </c>
      <c r="F49" s="25" t="s">
        <v>21</v>
      </c>
    </row>
    <row r="50" spans="1:6" ht="18.75">
      <c r="A50" s="19" t="s">
        <v>22</v>
      </c>
      <c r="B50" s="4">
        <v>26</v>
      </c>
      <c r="C50" s="24">
        <f>(B50/77)*100</f>
        <v>33.76623376623377</v>
      </c>
      <c r="D50" s="11">
        <v>6255000</v>
      </c>
      <c r="E50" s="24">
        <f>(D50/24752593)*100</f>
        <v>25.270079785176446</v>
      </c>
      <c r="F50" s="4" t="s">
        <v>21</v>
      </c>
    </row>
    <row r="51" spans="1:6" ht="18.75">
      <c r="A51" s="20" t="s">
        <v>0</v>
      </c>
      <c r="B51" s="22">
        <f>SUM(B49:B50)</f>
        <v>31</v>
      </c>
      <c r="C51" s="24">
        <f>(B51/77)*100</f>
        <v>40.25974025974026</v>
      </c>
      <c r="D51" s="15">
        <f>SUM(D49:D50)</f>
        <v>7325000</v>
      </c>
      <c r="E51" s="31">
        <f>(D51/24752593)*100</f>
        <v>29.592859220850116</v>
      </c>
      <c r="F51" s="4"/>
    </row>
    <row r="52" spans="1:6" ht="18.75">
      <c r="A52" s="18" t="s">
        <v>49</v>
      </c>
      <c r="B52" s="13"/>
      <c r="C52" s="24"/>
      <c r="D52" s="14"/>
      <c r="E52" s="24"/>
      <c r="F52" s="21"/>
    </row>
    <row r="53" spans="1:6" ht="18.75">
      <c r="A53" s="18" t="s">
        <v>23</v>
      </c>
      <c r="B53" s="13"/>
      <c r="C53" s="24"/>
      <c r="D53" s="14"/>
      <c r="E53" s="24"/>
      <c r="F53" s="21"/>
    </row>
    <row r="54" spans="1:6" ht="18.75">
      <c r="A54" s="18" t="s">
        <v>50</v>
      </c>
      <c r="B54" s="13"/>
      <c r="C54" s="24"/>
      <c r="D54" s="14"/>
      <c r="E54" s="24"/>
      <c r="F54" s="21"/>
    </row>
    <row r="55" spans="1:6" ht="18.75">
      <c r="A55" s="27" t="s">
        <v>51</v>
      </c>
      <c r="B55" s="13"/>
      <c r="C55" s="24"/>
      <c r="D55" s="14"/>
      <c r="E55" s="24"/>
      <c r="F55" s="21"/>
    </row>
    <row r="56" spans="1:6" ht="18.75">
      <c r="A56" s="27" t="s">
        <v>52</v>
      </c>
      <c r="B56" s="13"/>
      <c r="C56" s="24"/>
      <c r="D56" s="14"/>
      <c r="E56" s="24"/>
      <c r="F56" s="21"/>
    </row>
    <row r="57" spans="1:6" ht="18.75">
      <c r="A57" s="32" t="s">
        <v>27</v>
      </c>
      <c r="B57" s="33">
        <v>2</v>
      </c>
      <c r="C57" s="34">
        <f>(B57/77)*100</f>
        <v>2.5974025974025974</v>
      </c>
      <c r="D57" s="35">
        <v>130000</v>
      </c>
      <c r="E57" s="34">
        <f>(D57/24752593)*100</f>
        <v>0.5251975015304458</v>
      </c>
      <c r="F57" s="36" t="s">
        <v>29</v>
      </c>
    </row>
    <row r="58" spans="1:6" ht="18.75">
      <c r="A58" s="20" t="s">
        <v>0</v>
      </c>
      <c r="B58" s="22">
        <f>SUM(B57:B57)</f>
        <v>2</v>
      </c>
      <c r="C58" s="31">
        <f>(B58/77)*100</f>
        <v>2.5974025974025974</v>
      </c>
      <c r="D58" s="15">
        <f>SUM(D57:D57)</f>
        <v>130000</v>
      </c>
      <c r="E58" s="31">
        <f>(D58/24752593)*100</f>
        <v>0.5251975015304458</v>
      </c>
      <c r="F58" s="4"/>
    </row>
    <row r="64" spans="1:6" ht="93.75">
      <c r="A64" s="17" t="s">
        <v>2</v>
      </c>
      <c r="B64" s="2" t="s">
        <v>3</v>
      </c>
      <c r="C64" s="2" t="s">
        <v>7</v>
      </c>
      <c r="D64" s="2" t="s">
        <v>4</v>
      </c>
      <c r="E64" s="2" t="s">
        <v>5</v>
      </c>
      <c r="F64" s="2" t="s">
        <v>6</v>
      </c>
    </row>
    <row r="65" spans="1:6" ht="18.75">
      <c r="A65" s="18" t="s">
        <v>53</v>
      </c>
      <c r="B65" s="13"/>
      <c r="C65" s="24"/>
      <c r="D65" s="14"/>
      <c r="E65" s="24"/>
      <c r="F65" s="21"/>
    </row>
    <row r="66" spans="1:6" ht="18.75">
      <c r="A66" s="18" t="s">
        <v>23</v>
      </c>
      <c r="B66" s="13"/>
      <c r="C66" s="24"/>
      <c r="D66" s="14"/>
      <c r="E66" s="24"/>
      <c r="F66" s="21"/>
    </row>
    <row r="67" spans="1:6" ht="18.75">
      <c r="A67" s="18" t="s">
        <v>54</v>
      </c>
      <c r="B67" s="13"/>
      <c r="C67" s="24"/>
      <c r="D67" s="14"/>
      <c r="E67" s="24"/>
      <c r="F67" s="21"/>
    </row>
    <row r="68" spans="1:6" ht="18.75">
      <c r="A68" s="27" t="s">
        <v>55</v>
      </c>
      <c r="B68" s="13"/>
      <c r="C68" s="24"/>
      <c r="D68" s="14"/>
      <c r="E68" s="24"/>
      <c r="F68" s="21"/>
    </row>
    <row r="69" spans="1:6" ht="18.75">
      <c r="A69" s="27" t="s">
        <v>56</v>
      </c>
      <c r="B69" s="13"/>
      <c r="C69" s="24"/>
      <c r="D69" s="14"/>
      <c r="E69" s="24"/>
      <c r="F69" s="21"/>
    </row>
    <row r="70" spans="1:6" ht="18.75">
      <c r="A70" s="19" t="s">
        <v>58</v>
      </c>
      <c r="B70" s="4">
        <v>2</v>
      </c>
      <c r="C70" s="24">
        <f>(B70/77)*100</f>
        <v>2.5974025974025974</v>
      </c>
      <c r="D70" s="11">
        <v>530000</v>
      </c>
      <c r="E70" s="24">
        <f>(D70/24752593)*100</f>
        <v>2.141189813931817</v>
      </c>
      <c r="F70" s="25" t="s">
        <v>29</v>
      </c>
    </row>
    <row r="71" spans="1:6" ht="18.75">
      <c r="A71" s="19" t="s">
        <v>59</v>
      </c>
      <c r="B71" s="4">
        <v>1</v>
      </c>
      <c r="C71" s="24">
        <f>(B71/77)*100</f>
        <v>1.2987012987012987</v>
      </c>
      <c r="D71" s="11">
        <v>10000</v>
      </c>
      <c r="E71" s="24">
        <f>(D71/24752593)*100</f>
        <v>0.040399807810034286</v>
      </c>
      <c r="F71" s="25" t="s">
        <v>29</v>
      </c>
    </row>
    <row r="72" spans="1:9" ht="18.75">
      <c r="A72" s="19" t="s">
        <v>57</v>
      </c>
      <c r="B72" s="4">
        <v>4</v>
      </c>
      <c r="C72" s="24">
        <f>(B72/77)*100</f>
        <v>5.194805194805195</v>
      </c>
      <c r="D72" s="11">
        <v>70000</v>
      </c>
      <c r="E72" s="24">
        <f>(D72/24752593)*100</f>
        <v>0.28279865467024</v>
      </c>
      <c r="F72" s="25" t="s">
        <v>29</v>
      </c>
      <c r="I72" s="1" t="s">
        <v>60</v>
      </c>
    </row>
    <row r="73" spans="1:6" ht="18.75">
      <c r="A73" s="20" t="s">
        <v>0</v>
      </c>
      <c r="B73" s="22">
        <f>SUM(B70:B72)</f>
        <v>7</v>
      </c>
      <c r="C73" s="31">
        <f>(B73/77)*100</f>
        <v>9.090909090909092</v>
      </c>
      <c r="D73" s="15">
        <f>SUM(D70:D72)</f>
        <v>610000</v>
      </c>
      <c r="E73" s="31">
        <f>(D73/24752593)*100</f>
        <v>2.4643882764120915</v>
      </c>
      <c r="F73" s="4"/>
    </row>
    <row r="74" spans="1:6" ht="18.75">
      <c r="A74" s="16" t="s">
        <v>1</v>
      </c>
      <c r="B74" s="23">
        <f>SUM(B10,B18,B36,B51,B58,B73)</f>
        <v>76</v>
      </c>
      <c r="C74" s="31">
        <f>(B74/76)*100</f>
        <v>100</v>
      </c>
      <c r="D74" s="23">
        <f>SUM(D10,D18,D36,D51,D58,D73)</f>
        <v>24742593</v>
      </c>
      <c r="E74" s="31">
        <f>(D74/24742593)*100</f>
        <v>100</v>
      </c>
      <c r="F74" s="30"/>
    </row>
  </sheetData>
  <sheetProtection/>
  <printOptions/>
  <pageMargins left="0.3937007874015748" right="0.3937007874015748" top="1.3779527559055118" bottom="0.3937007874015748" header="0.31496062992125984" footer="0.31496062992125984"/>
  <pageSetup firstPageNumber="5" useFirstPageNumber="1" horizontalDpi="600" verticalDpi="600" orientation="landscape" paperSize="9" r:id="rId1"/>
  <headerFooter>
    <oddHeader>&amp;C&amp;"TH SarabunIT๙,ตัวหนา"&amp;16บัญชีสรุปโครงการ/กิจกรรม/งบประมาณ 
แผนการดำเนินงาน  ประจำปีงบประมาณ พ.ศ. ๒๕๖4
ขององค์การบริหารส่วนตำบลหลุบคา&amp;R&amp;"TH SarabunIT๙,ธรรมดา"&amp;16แบบ ผด.๐๑</oddHeader>
    <oddFooter>&amp;C&amp;"TH SarabunIT๙,ธรรมดา"&amp;18&amp;P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2021-05-14T07:01:16Z</cp:lastPrinted>
  <dcterms:created xsi:type="dcterms:W3CDTF">2004-02-26T06:48:31Z</dcterms:created>
  <dcterms:modified xsi:type="dcterms:W3CDTF">2021-05-14T07:03:14Z</dcterms:modified>
  <cp:category/>
  <cp:version/>
  <cp:contentType/>
  <cp:contentStatus/>
</cp:coreProperties>
</file>